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esktop\OAI2026\EJECUCION PRESUPUESTARIA TANIA\"/>
    </mc:Choice>
  </mc:AlternateContent>
  <xr:revisionPtr revIDLastSave="0" documentId="13_ncr:1_{1465E9EE-F798-40D0-BD6A-A54E4DE1015B}" xr6:coauthVersionLast="47" xr6:coauthVersionMax="47" xr10:uidLastSave="{00000000-0000-0000-0000-000000000000}"/>
  <bookViews>
    <workbookView xWindow="-120" yWindow="-120" windowWidth="24240" windowHeight="13020" xr2:uid="{3A28F582-2C22-4119-B0CC-B66016843419}"/>
  </bookViews>
  <sheets>
    <sheet name="PRESUPUEST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1" l="1"/>
  <c r="C112" i="1"/>
  <c r="B112" i="1"/>
  <c r="B110" i="1"/>
  <c r="B106" i="1"/>
  <c r="B100" i="1"/>
  <c r="B92" i="1"/>
  <c r="B89" i="1"/>
  <c r="B88" i="1" s="1"/>
  <c r="B57" i="1"/>
  <c r="B31" i="1"/>
  <c r="B21" i="1"/>
  <c r="B15" i="1"/>
  <c r="B14" i="1" s="1"/>
  <c r="C106" i="1"/>
  <c r="C110" i="1"/>
  <c r="C100" i="1"/>
  <c r="C95" i="1"/>
  <c r="D40" i="1"/>
  <c r="D96" i="1"/>
  <c r="D104" i="1"/>
  <c r="D103" i="1"/>
  <c r="D105" i="1"/>
  <c r="D99" i="1"/>
  <c r="D109" i="1"/>
  <c r="D98" i="1"/>
  <c r="D97" i="1"/>
  <c r="D102" i="1"/>
  <c r="D101" i="1"/>
  <c r="D107" i="1"/>
  <c r="D108" i="1"/>
  <c r="D113" i="1"/>
  <c r="D111" i="1"/>
  <c r="D90" i="1"/>
  <c r="D30" i="1"/>
  <c r="D29" i="1"/>
  <c r="D28" i="1"/>
  <c r="D27" i="1"/>
  <c r="D26" i="1"/>
  <c r="D25" i="1"/>
  <c r="D24" i="1"/>
  <c r="D23" i="1"/>
  <c r="D22" i="1"/>
  <c r="D20" i="1"/>
  <c r="D19" i="1"/>
  <c r="D18" i="1"/>
  <c r="D17" i="1"/>
  <c r="D16" i="1"/>
  <c r="D15" i="1" s="1"/>
  <c r="D39" i="1"/>
  <c r="D38" i="1"/>
  <c r="D37" i="1"/>
  <c r="D36" i="1"/>
  <c r="D35" i="1"/>
  <c r="D34" i="1"/>
  <c r="D33" i="1"/>
  <c r="D32" i="1"/>
  <c r="D49" i="1"/>
  <c r="D48" i="1"/>
  <c r="D47" i="1"/>
  <c r="D46" i="1"/>
  <c r="D45" i="1"/>
  <c r="D44" i="1"/>
  <c r="D43" i="1"/>
  <c r="D66" i="1"/>
  <c r="D65" i="1"/>
  <c r="D64" i="1"/>
  <c r="D63" i="1"/>
  <c r="D62" i="1"/>
  <c r="D61" i="1"/>
  <c r="D60" i="1"/>
  <c r="D59" i="1"/>
  <c r="D58" i="1"/>
  <c r="D71" i="1"/>
  <c r="D70" i="1"/>
  <c r="D69" i="1"/>
  <c r="D68" i="1"/>
  <c r="D78" i="1"/>
  <c r="D77" i="1"/>
  <c r="D76" i="1"/>
  <c r="D87" i="1"/>
  <c r="D86" i="1"/>
  <c r="D85" i="1"/>
  <c r="D84" i="1"/>
  <c r="D83" i="1"/>
  <c r="D82" i="1"/>
  <c r="D81" i="1"/>
  <c r="D80" i="1"/>
  <c r="D93" i="1"/>
  <c r="D91" i="1"/>
  <c r="B95" i="1"/>
  <c r="D100" i="1" l="1"/>
  <c r="D21" i="1"/>
  <c r="D31" i="1"/>
  <c r="D106" i="1"/>
  <c r="B94" i="1"/>
  <c r="D95" i="1"/>
  <c r="D57" i="1"/>
  <c r="C94" i="1"/>
  <c r="C116" i="1" s="1"/>
  <c r="D112" i="1"/>
  <c r="D110" i="1"/>
  <c r="D92" i="1"/>
  <c r="D89" i="1"/>
  <c r="D14" i="1" s="1"/>
  <c r="D79" i="1"/>
  <c r="B79" i="1"/>
  <c r="D75" i="1"/>
  <c r="B75" i="1"/>
  <c r="D72" i="1"/>
  <c r="B72" i="1"/>
  <c r="D67" i="1"/>
  <c r="B67" i="1"/>
  <c r="E57" i="1"/>
  <c r="D56" i="1"/>
  <c r="D55" i="1"/>
  <c r="D54" i="1"/>
  <c r="D53" i="1"/>
  <c r="D52" i="1"/>
  <c r="D51" i="1"/>
  <c r="B50" i="1"/>
  <c r="D50" i="1" s="1"/>
  <c r="D94" i="1" l="1"/>
  <c r="D88" i="1"/>
  <c r="D41" i="1" l="1"/>
  <c r="D13" i="1" s="1"/>
  <c r="D116" i="1" s="1"/>
  <c r="B13" i="1" l="1"/>
  <c r="B116" i="1" s="1"/>
</calcChain>
</file>

<file path=xl/sharedStrings.xml><?xml version="1.0" encoding="utf-8"?>
<sst xmlns="http://schemas.openxmlformats.org/spreadsheetml/2006/main" count="124" uniqueCount="106">
  <si>
    <t>CAMARA DE DIÚTADOS DE LA REPUBLICA DOMINICANA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</si>
  <si>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</si>
  <si>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</si>
  <si>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</si>
  <si>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</si>
  <si>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</si>
  <si>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>2 - GASTOS</t>
  </si>
  <si>
    <t>0001 - Dirección y Administración</t>
  </si>
  <si>
    <t>11-Representacion, Fiscalizacion y Gestion Legislativa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</si>
  <si>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</si>
  <si>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</si>
  <si>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</si>
  <si>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</si>
  <si>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</si>
  <si>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</si>
  <si>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</si>
  <si>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</si>
  <si>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</si>
  <si>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</si>
  <si>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</si>
  <si>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</si>
  <si>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</si>
  <si>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</si>
  <si>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</si>
  <si>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</si>
  <si>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</si>
  <si>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</si>
  <si>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</si>
  <si>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</si>
  <si>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 Y MEDICINALES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</si>
  <si>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</si>
  <si>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</si>
  <si>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</si>
  <si>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</si>
  <si>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</si>
  <si>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</si>
  <si>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</si>
  <si>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</si>
  <si>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</si>
  <si>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</si>
  <si>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</si>
  <si>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</si>
  <si>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</si>
  <si>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</si>
  <si>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</si>
  <si>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</si>
  <si>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</si>
  <si>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</si>
  <si>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</si>
  <si>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</si>
  <si>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</si>
  <si>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</si>
  <si>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</si>
  <si>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</si>
  <si>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</si>
  <si>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</si>
  <si>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</si>
  <si>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</si>
  <si>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</si>
  <si>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</si>
  <si>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</si>
  <si>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</si>
  <si>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</si>
  <si>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</si>
  <si>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</si>
  <si>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</si>
  <si>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</si>
  <si>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</si>
  <si>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</si>
  <si>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</si>
  <si>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</si>
  <si>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</si>
  <si>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</si>
  <si>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</si>
  <si>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</si>
  <si>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</si>
  <si>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</si>
  <si>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</si>
  <si>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</si>
  <si>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</si>
  <si>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</si>
  <si>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</si>
  <si>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0002 - Discusión de iniciativas legislativas y fiscalización</t>
  </si>
  <si>
    <t>2.1.1 - REMUNERACIONES Y CONTRIBUCIONES</t>
  </si>
  <si>
    <t>0003 - Legislación parlacen</t>
  </si>
  <si>
    <t>2.4.7 - TRANSFERENCIA CORRIENTE AL SECTOR ETERNO</t>
  </si>
  <si>
    <t>Total General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</si>
  <si>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</si>
  <si>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</si>
  <si>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</si>
  <si>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</si>
  <si>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</si>
  <si>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</si>
  <si>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6.Fuente:  Reporte del -SIGEF</t>
  </si>
  <si>
    <t>Año 2026</t>
  </si>
  <si>
    <t>2.3.1. ALIMENTOS Y BEBIDAS PARA PERSONAS</t>
  </si>
  <si>
    <t>2.1.4- GRATIFICACIONES Y BONIFICACIONES</t>
  </si>
  <si>
    <t>2.3.9 PRODUCTOS Y UTILES VARIOS</t>
  </si>
  <si>
    <t>2.2.7 SERVICIOS DE CONSERVACION T REP MENORES E INSTALACIONES</t>
  </si>
  <si>
    <t>Modificación Presupuestaria</t>
  </si>
  <si>
    <t>Lic. Tania Ruiz</t>
  </si>
  <si>
    <t>Lic. Rosa Pimentel</t>
  </si>
  <si>
    <t>Directora Financiera</t>
  </si>
  <si>
    <t>Lic. Elbita Peña</t>
  </si>
  <si>
    <t>Coordinadora de Contabilidad</t>
  </si>
  <si>
    <t>Encargada Depto.Presupueso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</si>
</sst>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2"/>
      <color indexed="8"/>
      <name val="Calibri"/>
      <family val="2"/>
    </font>
    <font>
      <sz val="11"/>
      <color indexed="8"/>
      <name val="Calibri"/>
      <family val="2"/>
    </font>
    <font>
      <sz val="16"/>
      <color indexed="8"/>
      <name val="Calibri"/>
      <family val="2"/>
    </font>
    <font>
      <sz val="12"/>
      <color indexed="8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8EA9DB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rgb="FF8EA9DB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0" applyFont="1"/>
    <xf numFmtId="43" fontId="3" fillId="0" borderId="0" xfId="1" applyFont="1"/>
    <xf numFmtId="0" fontId="7" fillId="0" borderId="7" xfId="0" applyFont="1" applyBorder="1" applyAlignment="1">
      <alignment horizontal="left"/>
    </xf>
    <xf numFmtId="164" fontId="7" fillId="0" borderId="0" xfId="0" applyNumberFormat="1" applyFont="1"/>
    <xf numFmtId="164" fontId="7" fillId="0" borderId="7" xfId="0" applyNumberFormat="1" applyFont="1" applyBorder="1"/>
    <xf numFmtId="0" fontId="7" fillId="3" borderId="0" xfId="0" applyFont="1" applyFill="1" applyAlignment="1">
      <alignment horizontal="left"/>
    </xf>
    <xf numFmtId="0" fontId="7" fillId="0" borderId="0" xfId="0" applyFont="1" applyAlignment="1">
      <alignment horizontal="left" indent="1"/>
    </xf>
    <xf numFmtId="43" fontId="8" fillId="0" borderId="0" xfId="1" applyFont="1" applyFill="1" applyBorder="1"/>
    <xf numFmtId="43" fontId="3" fillId="0" borderId="0" xfId="1" applyFont="1" applyFill="1" applyBorder="1" applyAlignment="1" applyProtection="1"/>
    <xf numFmtId="0" fontId="3" fillId="0" borderId="0" xfId="0" applyFont="1" applyAlignment="1">
      <alignment horizontal="left" indent="2"/>
    </xf>
    <xf numFmtId="43" fontId="9" fillId="0" borderId="0" xfId="1" applyFont="1" applyFill="1" applyBorder="1"/>
    <xf numFmtId="43" fontId="3" fillId="0" borderId="4" xfId="1" applyFont="1" applyFill="1" applyBorder="1" applyAlignment="1" applyProtection="1"/>
    <xf numFmtId="43" fontId="10" fillId="0" borderId="0" xfId="1" applyFont="1" applyFill="1" applyBorder="1" applyAlignment="1" applyProtection="1"/>
    <xf numFmtId="0" fontId="3" fillId="0" borderId="0" xfId="0" applyFont="1" applyAlignment="1">
      <alignment horizontal="left" wrapText="1" indent="2"/>
    </xf>
    <xf numFmtId="0" fontId="3" fillId="0" borderId="0" xfId="0" applyFont="1" applyAlignment="1">
      <alignment horizontal="left" vertical="center" wrapText="1" indent="2"/>
    </xf>
    <xf numFmtId="43" fontId="11" fillId="0" borderId="0" xfId="1" applyFont="1" applyFill="1" applyBorder="1" applyAlignment="1" applyProtection="1"/>
    <xf numFmtId="43" fontId="7" fillId="0" borderId="0" xfId="1" applyFont="1" applyFill="1" applyBorder="1" applyAlignment="1" applyProtection="1"/>
    <xf numFmtId="43" fontId="0" fillId="0" borderId="0" xfId="1" applyFont="1" applyFill="1" applyBorder="1"/>
    <xf numFmtId="43" fontId="7" fillId="0" borderId="7" xfId="1" applyFont="1" applyFill="1" applyBorder="1" applyAlignment="1" applyProtection="1"/>
    <xf numFmtId="0" fontId="13" fillId="3" borderId="0" xfId="0" applyFont="1" applyFill="1"/>
    <xf numFmtId="0" fontId="7" fillId="0" borderId="0" xfId="0" applyFont="1"/>
    <xf numFmtId="0" fontId="13" fillId="0" borderId="0" xfId="0" applyFont="1"/>
    <xf numFmtId="0" fontId="12" fillId="0" borderId="0" xfId="0" applyFont="1"/>
    <xf numFmtId="43" fontId="12" fillId="0" borderId="0" xfId="1" applyFont="1" applyFill="1" applyBorder="1" applyAlignment="1"/>
    <xf numFmtId="0" fontId="12" fillId="0" borderId="0" xfId="0" applyFont="1" applyAlignment="1">
      <alignment wrapText="1"/>
    </xf>
    <xf numFmtId="0" fontId="13" fillId="0" borderId="8" xfId="0" applyFont="1" applyBorder="1"/>
    <xf numFmtId="0" fontId="13" fillId="0" borderId="0" xfId="0" applyFont="1" applyAlignment="1">
      <alignment horizontal="left"/>
    </xf>
    <xf numFmtId="0" fontId="12" fillId="4" borderId="0" xfId="0" applyFont="1" applyFill="1" applyAlignment="1">
      <alignment horizontal="left"/>
    </xf>
    <xf numFmtId="0" fontId="6" fillId="2" borderId="9" xfId="0" applyFont="1" applyFill="1" applyBorder="1" applyAlignment="1">
      <alignment vertical="center"/>
    </xf>
    <xf numFmtId="43" fontId="14" fillId="2" borderId="9" xfId="0" applyNumberFormat="1" applyFont="1" applyFill="1" applyBorder="1"/>
    <xf numFmtId="43" fontId="3" fillId="0" borderId="0" xfId="0" applyNumberFormat="1" applyFont="1"/>
    <xf numFmtId="43" fontId="6" fillId="2" borderId="3" xfId="0" applyNumberFormat="1" applyFont="1" applyFill="1" applyBorder="1" applyAlignment="1">
      <alignment horizontal="center" vertical="center" wrapText="1"/>
    </xf>
    <xf numFmtId="43" fontId="6" fillId="2" borderId="6" xfId="0" applyNumberFormat="1" applyFont="1" applyFill="1" applyBorder="1" applyAlignment="1">
      <alignment horizontal="center" vertical="center" wrapText="1"/>
    </xf>
    <xf numFmtId="43" fontId="7" fillId="3" borderId="0" xfId="1" applyFont="1" applyFill="1" applyBorder="1" applyAlignment="1" applyProtection="1"/>
    <xf numFmtId="164" fontId="7" fillId="3" borderId="0" xfId="0" applyNumberFormat="1" applyFont="1" applyFill="1"/>
    <xf numFmtId="43" fontId="3" fillId="3" borderId="0" xfId="1" applyFont="1" applyFill="1" applyBorder="1" applyAlignment="1" applyProtection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6" fillId="2" borderId="2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43" fontId="6" fillId="2" borderId="3" xfId="0" applyNumberFormat="1" applyFont="1" applyFill="1" applyBorder="1" applyAlignment="1">
      <alignment horizontal="center" vertical="center" wrapText="1"/>
    </xf>
    <xf numFmtId="43" fontId="6" fillId="2" borderId="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3171825</xdr:colOff>
      <xdr:row>0</xdr:row>
      <xdr:rowOff>0</xdr:rowOff>
    </xdr:from>
    <xdr:to>
      <xdr:col>1</xdr:col>
      <xdr:colOff>838200</xdr:colOff>
      <xdr:row>3</xdr:row>
      <xdr:rowOff>307143</xdr:rowOff>
    </xdr:to>
    <xdr:pic>
      <xdr:nvPicPr>
        <xdr:cNvPr id="5" name="Imagen 4" descr="Escudo de República Dominicana">
          <a:extLst>
            <a:ext uri="{FF2B5EF4-FFF2-40B4-BE49-F238E27FC236}">
              <a16:creationId xmlns:a16="http://schemas.microsoft.com/office/drawing/2014/main" id="{076A96E2-DBB3-4A06-8000-A0ED5F76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1825" y="0"/>
          <a:ext cx="1076325" cy="878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02D79-273E-4467-AF7A-916E6D346391}">
  <dimension ref="A4:F128"/>
  <sheetViews>
    <sheetView tabSelected="1" topLeftCell="A108" workbookViewId="0">
      <selection activeCell="A129" sqref="A129"/>
    </sheetView>
  </sheetViews>
  <sheetFormatPr baseColWidth="10" defaultRowHeight="15" x14ac:dyDescent="0.25"/>
  <cols>
    <col min="1" max="1" width="51.140625" style="1" customWidth="1"/>
    <col min="2" max="2" width="18.5703125" style="1" customWidth="1"/>
    <col min="3" max="3" width="19.42578125" style="1" customWidth="1"/>
    <col min="4" max="4" width="17" style="1" customWidth="1"/>
    <col min="5" max="5" width="14.140625" style="1" bestFit="1" customWidth="1"/>
    <col min="6" max="6" width="13.140625" style="1" bestFit="1" customWidth="1"/>
    <col min="7" max="16384" width="11.42578125" style="1"/>
  </cols>
  <sheetData>
    <row r="4" spans="1:6" ht="28.5" x14ac:dyDescent="0.25">
      <c r="A4" s="43"/>
      <c r="B4" s="44"/>
      <c r="C4" s="44"/>
      <c r="D4" s="44"/>
    </row>
    <row r="5" spans="1:6" ht="21" x14ac:dyDescent="0.25">
      <c r="A5" s="45" t="s">
        <v>0</v>
      </c>
      <c r="B5" s="46"/>
      <c r="C5" s="46"/>
      <c r="D5" s="46"/>
    </row>
    <row r="6" spans="1:6" ht="15.75" x14ac:dyDescent="0.25">
      <c r="A6" s="47" t="s">
        <v>94</v>
      </c>
      <c r="B6" s="48"/>
      <c r="C6" s="48"/>
      <c r="D6" s="48"/>
    </row>
    <row r="7" spans="1:6" ht="15.75" x14ac:dyDescent="0.25">
      <c r="A7" s="49" t="s">
        <v>1</v>
      </c>
      <c r="B7" s="50"/>
      <c r="C7" s="50"/>
      <c r="D7" s="50"/>
    </row>
    <row r="8" spans="1:6" ht="15.75" x14ac:dyDescent="0.25">
      <c r="A8" s="50" t="s">
        <v>2</v>
      </c>
      <c r="B8" s="50"/>
      <c r="C8" s="50"/>
      <c r="D8" s="50"/>
    </row>
    <row r="10" spans="1:6" ht="30" x14ac:dyDescent="0.25">
      <c r="A10" s="39" t="s">
        <v>3</v>
      </c>
      <c r="B10" s="41" t="s">
        <v>4</v>
      </c>
      <c r="C10" s="32" t="s">
        <v>99</v>
      </c>
      <c r="D10" s="41" t="s">
        <v>5</v>
      </c>
    </row>
    <row r="11" spans="1:6" x14ac:dyDescent="0.25">
      <c r="A11" s="40"/>
      <c r="B11" s="42"/>
      <c r="C11" s="33"/>
      <c r="D11" s="42"/>
    </row>
    <row r="12" spans="1:6" x14ac:dyDescent="0.25">
      <c r="A12" s="3" t="s">
        <v>6</v>
      </c>
      <c r="B12" s="4"/>
      <c r="C12" s="4"/>
      <c r="D12" s="5"/>
    </row>
    <row r="13" spans="1:6" x14ac:dyDescent="0.25">
      <c r="A13" s="6" t="s">
        <v>7</v>
      </c>
      <c r="B13" s="35">
        <f>+B15+B21+B31+B57+B41+B67</f>
        <v>4684717828</v>
      </c>
      <c r="C13" s="35"/>
      <c r="D13" s="35">
        <f>+D15+D21+D31+D41+D57+D67</f>
        <v>4684717828</v>
      </c>
    </row>
    <row r="14" spans="1:6" x14ac:dyDescent="0.25">
      <c r="A14" s="6" t="s">
        <v>8</v>
      </c>
      <c r="B14" s="35">
        <f>+B15+B89</f>
        <v>3539425811</v>
      </c>
      <c r="C14" s="35"/>
      <c r="D14" s="35">
        <f>+D15+D89</f>
        <v>3539425811</v>
      </c>
    </row>
    <row r="15" spans="1:6" x14ac:dyDescent="0.25">
      <c r="A15" s="7" t="s">
        <v>9</v>
      </c>
      <c r="B15" s="8">
        <f>SUM(B16:B20)</f>
        <v>2727710592</v>
      </c>
      <c r="C15" s="8"/>
      <c r="D15" s="8">
        <f>SUM(D16:D20)</f>
        <v>2727710592</v>
      </c>
      <c r="E15" s="9"/>
      <c r="F15" s="9"/>
    </row>
    <row r="16" spans="1:6" x14ac:dyDescent="0.25">
      <c r="A16" s="10" t="s">
        <v>10</v>
      </c>
      <c r="B16" s="11">
        <v>1740809196</v>
      </c>
      <c r="C16" s="11"/>
      <c r="D16" s="9">
        <f t="shared" ref="D16:D20" si="0">+B16-C16</f>
        <v>1740809196</v>
      </c>
      <c r="E16" s="9"/>
      <c r="F16" s="9"/>
    </row>
    <row r="17" spans="1:6" x14ac:dyDescent="0.25">
      <c r="A17" s="10" t="s">
        <v>11</v>
      </c>
      <c r="B17" s="11">
        <v>124798662</v>
      </c>
      <c r="C17" s="11"/>
      <c r="D17" s="9">
        <f t="shared" si="0"/>
        <v>124798662</v>
      </c>
      <c r="E17" s="9"/>
      <c r="F17" s="9"/>
    </row>
    <row r="18" spans="1:6" x14ac:dyDescent="0.25">
      <c r="A18" s="10" t="s">
        <v>12</v>
      </c>
      <c r="B18" s="11">
        <v>220723990</v>
      </c>
      <c r="C18" s="11"/>
      <c r="D18" s="9">
        <f t="shared" si="0"/>
        <v>220723990</v>
      </c>
      <c r="E18" s="12"/>
      <c r="F18" s="9"/>
    </row>
    <row r="19" spans="1:6" x14ac:dyDescent="0.25">
      <c r="A19" s="10" t="s">
        <v>13</v>
      </c>
      <c r="B19" s="11">
        <v>455748000</v>
      </c>
      <c r="C19" s="11"/>
      <c r="D19" s="9">
        <f t="shared" si="0"/>
        <v>455748000</v>
      </c>
      <c r="E19" s="9"/>
      <c r="F19" s="9"/>
    </row>
    <row r="20" spans="1:6" x14ac:dyDescent="0.25">
      <c r="A20" s="10" t="s">
        <v>14</v>
      </c>
      <c r="B20" s="11">
        <v>185630744</v>
      </c>
      <c r="C20" s="11"/>
      <c r="D20" s="9">
        <f t="shared" si="0"/>
        <v>185630744</v>
      </c>
      <c r="E20" s="9">
        <v>0</v>
      </c>
      <c r="F20" s="9"/>
    </row>
    <row r="21" spans="1:6" x14ac:dyDescent="0.25">
      <c r="A21" s="7" t="s">
        <v>15</v>
      </c>
      <c r="B21" s="13">
        <f>SUM(B22:B30)</f>
        <v>901637049</v>
      </c>
      <c r="C21" s="13"/>
      <c r="D21" s="13">
        <f>SUM(D22:D30)</f>
        <v>901637049</v>
      </c>
      <c r="E21" s="9"/>
      <c r="F21" s="9"/>
    </row>
    <row r="22" spans="1:6" x14ac:dyDescent="0.25">
      <c r="A22" s="10" t="s">
        <v>16</v>
      </c>
      <c r="B22" s="11">
        <v>73422636</v>
      </c>
      <c r="C22" s="11"/>
      <c r="D22" s="9">
        <f t="shared" ref="D22:D29" si="1">+B22-C22</f>
        <v>73422636</v>
      </c>
      <c r="E22" s="9"/>
      <c r="F22" s="9"/>
    </row>
    <row r="23" spans="1:6" x14ac:dyDescent="0.25">
      <c r="A23" s="10" t="s">
        <v>17</v>
      </c>
      <c r="B23" s="11">
        <v>188000000</v>
      </c>
      <c r="C23" s="11"/>
      <c r="D23" s="9">
        <f t="shared" si="1"/>
        <v>188000000</v>
      </c>
      <c r="E23" s="9"/>
      <c r="F23" s="9"/>
    </row>
    <row r="24" spans="1:6" x14ac:dyDescent="0.25">
      <c r="A24" s="10" t="s">
        <v>18</v>
      </c>
      <c r="B24" s="11"/>
      <c r="C24" s="11"/>
      <c r="D24" s="9">
        <f t="shared" si="1"/>
        <v>0</v>
      </c>
      <c r="E24" s="9"/>
      <c r="F24" s="9"/>
    </row>
    <row r="25" spans="1:6" x14ac:dyDescent="0.25">
      <c r="A25" s="10" t="s">
        <v>19</v>
      </c>
      <c r="B25" s="11">
        <v>35120060</v>
      </c>
      <c r="C25" s="11"/>
      <c r="D25" s="9">
        <f t="shared" si="1"/>
        <v>35120060</v>
      </c>
      <c r="E25" s="9"/>
      <c r="F25" s="9"/>
    </row>
    <row r="26" spans="1:6" x14ac:dyDescent="0.25">
      <c r="A26" s="10" t="s">
        <v>20</v>
      </c>
      <c r="B26" s="11">
        <v>47446060</v>
      </c>
      <c r="C26" s="11"/>
      <c r="D26" s="9">
        <f t="shared" si="1"/>
        <v>47446060</v>
      </c>
      <c r="E26" s="9"/>
      <c r="F26" s="9"/>
    </row>
    <row r="27" spans="1:6" x14ac:dyDescent="0.25">
      <c r="A27" s="10" t="s">
        <v>21</v>
      </c>
      <c r="B27" s="11">
        <v>333125468</v>
      </c>
      <c r="C27" s="11"/>
      <c r="D27" s="9">
        <f t="shared" si="1"/>
        <v>333125468</v>
      </c>
      <c r="E27" s="9"/>
      <c r="F27" s="9"/>
    </row>
    <row r="28" spans="1:6" ht="45" x14ac:dyDescent="0.25">
      <c r="A28" s="14" t="s">
        <v>22</v>
      </c>
      <c r="B28" s="11">
        <v>75279002</v>
      </c>
      <c r="C28" s="11"/>
      <c r="D28" s="9">
        <f t="shared" si="1"/>
        <v>75279002</v>
      </c>
      <c r="E28" s="9"/>
      <c r="F28" s="9"/>
    </row>
    <row r="29" spans="1:6" ht="30" x14ac:dyDescent="0.25">
      <c r="A29" s="15" t="s">
        <v>23</v>
      </c>
      <c r="B29" s="11">
        <v>149243823</v>
      </c>
      <c r="C29" s="11"/>
      <c r="D29" s="9">
        <f t="shared" si="1"/>
        <v>149243823</v>
      </c>
      <c r="E29" s="9"/>
      <c r="F29" s="9"/>
    </row>
    <row r="30" spans="1:6" x14ac:dyDescent="0.25">
      <c r="A30" s="10" t="s">
        <v>24</v>
      </c>
      <c r="B30" s="16">
        <v>0</v>
      </c>
      <c r="C30" s="16"/>
      <c r="D30" s="9">
        <f>+B30-C30</f>
        <v>0</v>
      </c>
      <c r="E30" s="9"/>
      <c r="F30" s="9"/>
    </row>
    <row r="31" spans="1:6" x14ac:dyDescent="0.25">
      <c r="A31" s="7" t="s">
        <v>25</v>
      </c>
      <c r="B31" s="17">
        <f>SUM(B32:B40)</f>
        <v>241264497</v>
      </c>
      <c r="C31" s="17"/>
      <c r="D31" s="17">
        <f>SUM(D32:D40)</f>
        <v>241264497</v>
      </c>
      <c r="E31" s="9"/>
      <c r="F31" s="9"/>
    </row>
    <row r="32" spans="1:6" x14ac:dyDescent="0.25">
      <c r="A32" s="10" t="s">
        <v>26</v>
      </c>
      <c r="B32" s="18">
        <v>68000000</v>
      </c>
      <c r="C32" s="18"/>
      <c r="D32" s="9">
        <f t="shared" ref="D32:D39" si="2">+B32-C32</f>
        <v>68000000</v>
      </c>
      <c r="E32" s="9"/>
      <c r="F32" s="9"/>
    </row>
    <row r="33" spans="1:6" x14ac:dyDescent="0.25">
      <c r="A33" s="10" t="s">
        <v>27</v>
      </c>
      <c r="B33" s="18">
        <v>2300000</v>
      </c>
      <c r="C33" s="18"/>
      <c r="D33" s="9">
        <f t="shared" si="2"/>
        <v>2300000</v>
      </c>
      <c r="E33" s="9"/>
      <c r="F33" s="9"/>
    </row>
    <row r="34" spans="1:6" x14ac:dyDescent="0.25">
      <c r="A34" s="10" t="s">
        <v>28</v>
      </c>
      <c r="B34" s="18">
        <v>13523000</v>
      </c>
      <c r="C34" s="18"/>
      <c r="D34" s="9">
        <f t="shared" si="2"/>
        <v>13523000</v>
      </c>
      <c r="E34" s="9"/>
      <c r="F34" s="9"/>
    </row>
    <row r="35" spans="1:6" x14ac:dyDescent="0.25">
      <c r="A35" s="10" t="s">
        <v>29</v>
      </c>
      <c r="B35" s="18">
        <v>5000000</v>
      </c>
      <c r="C35" s="18"/>
      <c r="D35" s="9">
        <f t="shared" si="2"/>
        <v>5000000</v>
      </c>
      <c r="E35" s="9"/>
      <c r="F35" s="9"/>
    </row>
    <row r="36" spans="1:6" x14ac:dyDescent="0.25">
      <c r="A36" s="10" t="s">
        <v>30</v>
      </c>
      <c r="B36" s="18">
        <v>10600000</v>
      </c>
      <c r="C36" s="18"/>
      <c r="D36" s="9">
        <f t="shared" si="2"/>
        <v>10600000</v>
      </c>
      <c r="E36" s="9">
        <v>0</v>
      </c>
      <c r="F36" s="9"/>
    </row>
    <row r="37" spans="1:6" x14ac:dyDescent="0.25">
      <c r="A37" s="10" t="s">
        <v>31</v>
      </c>
      <c r="B37" s="18">
        <v>1730747</v>
      </c>
      <c r="C37" s="18"/>
      <c r="D37" s="9">
        <f t="shared" si="2"/>
        <v>1730747</v>
      </c>
      <c r="E37" s="9"/>
      <c r="F37" s="9"/>
    </row>
    <row r="38" spans="1:6" x14ac:dyDescent="0.25">
      <c r="A38" s="10" t="s">
        <v>32</v>
      </c>
      <c r="B38" s="18">
        <v>114510750</v>
      </c>
      <c r="C38" s="18"/>
      <c r="D38" s="9">
        <f t="shared" si="2"/>
        <v>114510750</v>
      </c>
      <c r="E38" s="9"/>
      <c r="F38" s="9"/>
    </row>
    <row r="39" spans="1:6" ht="30" x14ac:dyDescent="0.25">
      <c r="A39" s="14" t="s">
        <v>33</v>
      </c>
      <c r="B39" s="18">
        <v>0</v>
      </c>
      <c r="C39" s="18"/>
      <c r="D39" s="9">
        <f t="shared" si="2"/>
        <v>0</v>
      </c>
      <c r="E39" s="9"/>
      <c r="F39" s="9"/>
    </row>
    <row r="40" spans="1:6" x14ac:dyDescent="0.25">
      <c r="A40" s="10" t="s">
        <v>34</v>
      </c>
      <c r="B40" s="18">
        <v>25600000</v>
      </c>
      <c r="C40" s="18"/>
      <c r="D40" s="9">
        <f>+B40+C40</f>
        <v>25600000</v>
      </c>
      <c r="E40" s="9"/>
      <c r="F40" s="9"/>
    </row>
    <row r="41" spans="1:6" x14ac:dyDescent="0.25">
      <c r="A41" s="7" t="s">
        <v>35</v>
      </c>
      <c r="B41" s="17">
        <f>SUM(B42:B49)</f>
        <v>598300490</v>
      </c>
      <c r="C41" s="17"/>
      <c r="D41" s="17">
        <f>SUM(D42:D49)</f>
        <v>598300490</v>
      </c>
      <c r="E41" s="9"/>
      <c r="F41" s="9"/>
    </row>
    <row r="42" spans="1:6" x14ac:dyDescent="0.25">
      <c r="A42" s="10" t="s">
        <v>36</v>
      </c>
      <c r="B42" s="18">
        <v>598300490</v>
      </c>
      <c r="C42" s="18"/>
      <c r="D42" s="9">
        <v>598300490</v>
      </c>
      <c r="E42" s="9"/>
      <c r="F42" s="9"/>
    </row>
    <row r="43" spans="1:6" x14ac:dyDescent="0.25">
      <c r="A43" s="10" t="s">
        <v>37</v>
      </c>
      <c r="B43" s="18"/>
      <c r="C43" s="18"/>
      <c r="D43" s="9">
        <f t="shared" ref="D43:D49" si="3">+B43-C43</f>
        <v>0</v>
      </c>
      <c r="E43" s="9"/>
      <c r="F43" s="9"/>
    </row>
    <row r="44" spans="1:6" x14ac:dyDescent="0.25">
      <c r="A44" s="10" t="s">
        <v>38</v>
      </c>
      <c r="B44" s="9"/>
      <c r="C44" s="9"/>
      <c r="D44" s="9">
        <f t="shared" si="3"/>
        <v>0</v>
      </c>
      <c r="E44" s="9"/>
      <c r="F44" s="9"/>
    </row>
    <row r="45" spans="1:6" x14ac:dyDescent="0.25">
      <c r="A45" s="10" t="s">
        <v>39</v>
      </c>
      <c r="B45" s="9"/>
      <c r="C45" s="9"/>
      <c r="D45" s="9">
        <f t="shared" si="3"/>
        <v>0</v>
      </c>
      <c r="E45" s="9"/>
      <c r="F45" s="9"/>
    </row>
    <row r="46" spans="1:6" x14ac:dyDescent="0.25">
      <c r="A46" s="10" t="s">
        <v>40</v>
      </c>
      <c r="B46" s="9"/>
      <c r="C46" s="9"/>
      <c r="D46" s="9">
        <f t="shared" si="3"/>
        <v>0</v>
      </c>
      <c r="E46" s="9"/>
      <c r="F46" s="9"/>
    </row>
    <row r="47" spans="1:6" x14ac:dyDescent="0.25">
      <c r="A47" s="10" t="s">
        <v>41</v>
      </c>
      <c r="B47" s="9"/>
      <c r="C47" s="9"/>
      <c r="D47" s="9">
        <f t="shared" si="3"/>
        <v>0</v>
      </c>
      <c r="E47" s="9"/>
      <c r="F47" s="9"/>
    </row>
    <row r="48" spans="1:6" x14ac:dyDescent="0.25">
      <c r="A48" s="10" t="s">
        <v>42</v>
      </c>
      <c r="B48" s="18"/>
      <c r="C48" s="18"/>
      <c r="D48" s="9">
        <f t="shared" si="3"/>
        <v>0</v>
      </c>
      <c r="E48" s="9">
        <v>0</v>
      </c>
      <c r="F48" s="9"/>
    </row>
    <row r="49" spans="1:6" x14ac:dyDescent="0.25">
      <c r="A49" s="10" t="s">
        <v>43</v>
      </c>
      <c r="B49" s="9"/>
      <c r="C49" s="9"/>
      <c r="D49" s="9">
        <f t="shared" si="3"/>
        <v>0</v>
      </c>
      <c r="E49" s="9"/>
      <c r="F49" s="9"/>
    </row>
    <row r="50" spans="1:6" x14ac:dyDescent="0.25">
      <c r="A50" s="7" t="s">
        <v>44</v>
      </c>
      <c r="B50" s="17">
        <f>SUM(B51:B56)</f>
        <v>0</v>
      </c>
      <c r="C50" s="17"/>
      <c r="D50" s="17">
        <f t="shared" ref="D50:D56" si="4">+B50</f>
        <v>0</v>
      </c>
      <c r="E50" s="9"/>
      <c r="F50" s="9"/>
    </row>
    <row r="51" spans="1:6" x14ac:dyDescent="0.25">
      <c r="A51" s="10" t="s">
        <v>45</v>
      </c>
      <c r="B51" s="9">
        <v>0</v>
      </c>
      <c r="C51" s="9"/>
      <c r="D51" s="9">
        <f t="shared" si="4"/>
        <v>0</v>
      </c>
      <c r="E51" s="9"/>
      <c r="F51" s="9"/>
    </row>
    <row r="52" spans="1:6" x14ac:dyDescent="0.25">
      <c r="A52" s="10" t="s">
        <v>46</v>
      </c>
      <c r="B52" s="9">
        <v>0</v>
      </c>
      <c r="C52" s="9"/>
      <c r="D52" s="9">
        <f t="shared" si="4"/>
        <v>0</v>
      </c>
      <c r="E52" s="9"/>
      <c r="F52" s="9"/>
    </row>
    <row r="53" spans="1:6" x14ac:dyDescent="0.25">
      <c r="A53" s="10" t="s">
        <v>47</v>
      </c>
      <c r="B53" s="9">
        <v>0</v>
      </c>
      <c r="C53" s="9"/>
      <c r="D53" s="9">
        <f t="shared" si="4"/>
        <v>0</v>
      </c>
      <c r="E53" s="9"/>
      <c r="F53" s="9"/>
    </row>
    <row r="54" spans="1:6" x14ac:dyDescent="0.25">
      <c r="A54" s="10" t="s">
        <v>48</v>
      </c>
      <c r="B54" s="9">
        <v>0</v>
      </c>
      <c r="C54" s="9"/>
      <c r="D54" s="9">
        <f t="shared" si="4"/>
        <v>0</v>
      </c>
      <c r="E54" s="9"/>
      <c r="F54" s="9"/>
    </row>
    <row r="55" spans="1:6" x14ac:dyDescent="0.25">
      <c r="A55" s="10" t="s">
        <v>49</v>
      </c>
      <c r="B55" s="9">
        <v>0</v>
      </c>
      <c r="C55" s="9"/>
      <c r="D55" s="9">
        <f t="shared" si="4"/>
        <v>0</v>
      </c>
      <c r="E55" s="9"/>
      <c r="F55" s="9"/>
    </row>
    <row r="56" spans="1:6" x14ac:dyDescent="0.25">
      <c r="A56" s="10" t="s">
        <v>50</v>
      </c>
      <c r="B56" s="9">
        <v>0</v>
      </c>
      <c r="C56" s="9"/>
      <c r="D56" s="9">
        <f t="shared" si="4"/>
        <v>0</v>
      </c>
      <c r="E56" s="9"/>
      <c r="F56" s="9"/>
    </row>
    <row r="57" spans="1:6" x14ac:dyDescent="0.25">
      <c r="A57" s="7" t="s">
        <v>51</v>
      </c>
      <c r="B57" s="17">
        <f>SUM(B58:B66)</f>
        <v>214805200</v>
      </c>
      <c r="C57" s="17"/>
      <c r="D57" s="17">
        <f>SUM(D58:D66)</f>
        <v>214805200</v>
      </c>
      <c r="E57" s="17">
        <f t="shared" ref="E57" si="5">SUM(E58:E66)</f>
        <v>0</v>
      </c>
      <c r="F57" s="9"/>
    </row>
    <row r="58" spans="1:6" x14ac:dyDescent="0.25">
      <c r="A58" s="10" t="s">
        <v>52</v>
      </c>
      <c r="B58" s="18">
        <v>115000000</v>
      </c>
      <c r="C58" s="18"/>
      <c r="D58" s="9">
        <f t="shared" ref="D58:D66" si="6">+B58-C58</f>
        <v>115000000</v>
      </c>
      <c r="E58" s="9"/>
      <c r="F58" s="9"/>
    </row>
    <row r="59" spans="1:6" x14ac:dyDescent="0.25">
      <c r="A59" s="10" t="s">
        <v>53</v>
      </c>
      <c r="B59" s="18">
        <v>5455200</v>
      </c>
      <c r="C59" s="18"/>
      <c r="D59" s="9">
        <f t="shared" si="6"/>
        <v>5455200</v>
      </c>
      <c r="E59" s="9"/>
      <c r="F59" s="9"/>
    </row>
    <row r="60" spans="1:6" x14ac:dyDescent="0.25">
      <c r="A60" s="10" t="s">
        <v>54</v>
      </c>
      <c r="B60" s="18">
        <v>0</v>
      </c>
      <c r="C60" s="18"/>
      <c r="D60" s="9">
        <f t="shared" si="6"/>
        <v>0</v>
      </c>
      <c r="E60" s="9"/>
      <c r="F60" s="9"/>
    </row>
    <row r="61" spans="1:6" x14ac:dyDescent="0.25">
      <c r="A61" s="10" t="s">
        <v>55</v>
      </c>
      <c r="B61" s="18">
        <v>15500000</v>
      </c>
      <c r="C61" s="18"/>
      <c r="D61" s="9">
        <f t="shared" si="6"/>
        <v>15500000</v>
      </c>
      <c r="E61" s="9"/>
      <c r="F61" s="9"/>
    </row>
    <row r="62" spans="1:6" x14ac:dyDescent="0.25">
      <c r="A62" s="10" t="s">
        <v>56</v>
      </c>
      <c r="B62" s="18">
        <v>28100000</v>
      </c>
      <c r="C62" s="18"/>
      <c r="D62" s="9">
        <f t="shared" si="6"/>
        <v>28100000</v>
      </c>
      <c r="E62" s="9"/>
      <c r="F62" s="9"/>
    </row>
    <row r="63" spans="1:6" x14ac:dyDescent="0.25">
      <c r="A63" s="10" t="s">
        <v>57</v>
      </c>
      <c r="B63" s="18">
        <v>750000</v>
      </c>
      <c r="C63" s="18"/>
      <c r="D63" s="9">
        <f t="shared" si="6"/>
        <v>750000</v>
      </c>
      <c r="E63" s="9"/>
      <c r="F63" s="9"/>
    </row>
    <row r="64" spans="1:6" x14ac:dyDescent="0.25">
      <c r="A64" s="10" t="s">
        <v>58</v>
      </c>
      <c r="B64" s="18"/>
      <c r="C64" s="18"/>
      <c r="D64" s="9">
        <f t="shared" si="6"/>
        <v>0</v>
      </c>
      <c r="E64" s="9"/>
      <c r="F64" s="9"/>
    </row>
    <row r="65" spans="1:6" x14ac:dyDescent="0.25">
      <c r="A65" s="10" t="s">
        <v>59</v>
      </c>
      <c r="B65" s="18">
        <v>0</v>
      </c>
      <c r="C65" s="18"/>
      <c r="D65" s="9">
        <f t="shared" si="6"/>
        <v>0</v>
      </c>
      <c r="E65" s="9"/>
      <c r="F65" s="9"/>
    </row>
    <row r="66" spans="1:6" x14ac:dyDescent="0.25">
      <c r="A66" s="10" t="s">
        <v>60</v>
      </c>
      <c r="B66" s="18">
        <v>50000000</v>
      </c>
      <c r="C66" s="18"/>
      <c r="D66" s="9">
        <f t="shared" si="6"/>
        <v>50000000</v>
      </c>
      <c r="E66" s="9"/>
      <c r="F66" s="9"/>
    </row>
    <row r="67" spans="1:6" x14ac:dyDescent="0.25">
      <c r="A67" s="7" t="s">
        <v>61</v>
      </c>
      <c r="B67" s="17">
        <f>SUM(B68:B71)</f>
        <v>1000000</v>
      </c>
      <c r="C67" s="17"/>
      <c r="D67" s="17">
        <f>SUM(D68:D71)</f>
        <v>1000000</v>
      </c>
      <c r="E67" s="9"/>
      <c r="F67" s="9"/>
    </row>
    <row r="68" spans="1:6" x14ac:dyDescent="0.25">
      <c r="A68" s="10" t="s">
        <v>62</v>
      </c>
      <c r="B68" s="18">
        <v>0</v>
      </c>
      <c r="C68" s="18"/>
      <c r="D68" s="9">
        <f t="shared" ref="D68:D71" si="7">+B68-C68</f>
        <v>0</v>
      </c>
      <c r="E68" s="9"/>
      <c r="F68" s="9"/>
    </row>
    <row r="69" spans="1:6" x14ac:dyDescent="0.25">
      <c r="A69" s="10" t="s">
        <v>63</v>
      </c>
      <c r="B69" s="18">
        <v>1000000</v>
      </c>
      <c r="C69" s="18"/>
      <c r="D69" s="9">
        <f t="shared" si="7"/>
        <v>1000000</v>
      </c>
      <c r="E69" s="9"/>
      <c r="F69" s="9"/>
    </row>
    <row r="70" spans="1:6" x14ac:dyDescent="0.25">
      <c r="A70" s="10" t="s">
        <v>64</v>
      </c>
      <c r="B70" s="9"/>
      <c r="C70" s="9"/>
      <c r="D70" s="9">
        <f t="shared" si="7"/>
        <v>0</v>
      </c>
      <c r="E70" s="9"/>
      <c r="F70" s="9"/>
    </row>
    <row r="71" spans="1:6" ht="30" x14ac:dyDescent="0.25">
      <c r="A71" s="14" t="s">
        <v>65</v>
      </c>
      <c r="B71" s="9"/>
      <c r="C71" s="9"/>
      <c r="D71" s="9">
        <f t="shared" si="7"/>
        <v>0</v>
      </c>
      <c r="E71" s="9"/>
      <c r="F71" s="9"/>
    </row>
    <row r="72" spans="1:6" x14ac:dyDescent="0.25">
      <c r="A72" s="7" t="s">
        <v>66</v>
      </c>
      <c r="B72" s="17">
        <f>SUM(B73:B74)</f>
        <v>0</v>
      </c>
      <c r="C72" s="17"/>
      <c r="D72" s="17">
        <f t="shared" ref="D72" si="8">SUM(D73:D74)</f>
        <v>0</v>
      </c>
      <c r="E72" s="9"/>
      <c r="F72" s="9"/>
    </row>
    <row r="73" spans="1:6" x14ac:dyDescent="0.25">
      <c r="A73" s="10" t="s">
        <v>67</v>
      </c>
      <c r="B73" s="9"/>
      <c r="C73" s="9"/>
      <c r="D73" s="9"/>
      <c r="E73" s="9"/>
      <c r="F73" s="9"/>
    </row>
    <row r="74" spans="1:6" x14ac:dyDescent="0.25">
      <c r="A74" s="10" t="s">
        <v>68</v>
      </c>
      <c r="B74" s="9"/>
      <c r="C74" s="9"/>
      <c r="D74" s="9"/>
      <c r="E74" s="9"/>
      <c r="F74" s="9"/>
    </row>
    <row r="75" spans="1:6" x14ac:dyDescent="0.25">
      <c r="A75" s="7" t="s">
        <v>69</v>
      </c>
      <c r="B75" s="17">
        <f>SUM(B76:B78)</f>
        <v>0</v>
      </c>
      <c r="C75" s="17"/>
      <c r="D75" s="17">
        <f t="shared" ref="D75" si="9">SUM(D76:D78)</f>
        <v>0</v>
      </c>
      <c r="E75" s="9"/>
      <c r="F75" s="9"/>
    </row>
    <row r="76" spans="1:6" x14ac:dyDescent="0.25">
      <c r="A76" s="10" t="s">
        <v>70</v>
      </c>
      <c r="B76" s="9"/>
      <c r="C76" s="9"/>
      <c r="D76" s="9">
        <f t="shared" ref="D76:D78" si="10">+B76-C76</f>
        <v>0</v>
      </c>
      <c r="E76" s="9"/>
      <c r="F76" s="9"/>
    </row>
    <row r="77" spans="1:6" x14ac:dyDescent="0.25">
      <c r="A77" s="10" t="s">
        <v>71</v>
      </c>
      <c r="B77" s="9"/>
      <c r="C77" s="9"/>
      <c r="D77" s="9">
        <f t="shared" si="10"/>
        <v>0</v>
      </c>
      <c r="E77" s="9"/>
      <c r="F77" s="9"/>
    </row>
    <row r="78" spans="1:6" x14ac:dyDescent="0.25">
      <c r="A78" s="10" t="s">
        <v>72</v>
      </c>
      <c r="B78" s="9"/>
      <c r="C78" s="9"/>
      <c r="D78" s="9">
        <f t="shared" si="10"/>
        <v>0</v>
      </c>
      <c r="E78" s="9"/>
      <c r="F78" s="9"/>
    </row>
    <row r="79" spans="1:6" x14ac:dyDescent="0.25">
      <c r="A79" s="3" t="s">
        <v>73</v>
      </c>
      <c r="B79" s="19">
        <f>SUM(B86+B83+B80)</f>
        <v>0</v>
      </c>
      <c r="C79" s="19"/>
      <c r="D79" s="19">
        <f t="shared" ref="D79" si="11">SUM(D86+D83+D80)</f>
        <v>0</v>
      </c>
      <c r="E79" s="9"/>
      <c r="F79" s="9"/>
    </row>
    <row r="80" spans="1:6" x14ac:dyDescent="0.25">
      <c r="A80" s="7" t="s">
        <v>74</v>
      </c>
      <c r="B80" s="17"/>
      <c r="C80" s="17"/>
      <c r="D80" s="9">
        <f t="shared" ref="D80:D87" si="12">+B80-C80</f>
        <v>0</v>
      </c>
      <c r="E80" s="9"/>
      <c r="F80" s="9"/>
    </row>
    <row r="81" spans="1:6" x14ac:dyDescent="0.25">
      <c r="A81" s="10" t="s">
        <v>75</v>
      </c>
      <c r="B81" s="9"/>
      <c r="C81" s="9"/>
      <c r="D81" s="9">
        <f t="shared" si="12"/>
        <v>0</v>
      </c>
      <c r="E81" s="9"/>
      <c r="F81" s="9"/>
    </row>
    <row r="82" spans="1:6" x14ac:dyDescent="0.25">
      <c r="A82" s="10" t="s">
        <v>76</v>
      </c>
      <c r="B82" s="9"/>
      <c r="C82" s="9"/>
      <c r="D82" s="9">
        <f t="shared" si="12"/>
        <v>0</v>
      </c>
      <c r="E82" s="9"/>
      <c r="F82" s="9"/>
    </row>
    <row r="83" spans="1:6" x14ac:dyDescent="0.25">
      <c r="A83" s="7" t="s">
        <v>77</v>
      </c>
      <c r="B83" s="17"/>
      <c r="C83" s="17"/>
      <c r="D83" s="9">
        <f t="shared" si="12"/>
        <v>0</v>
      </c>
      <c r="E83" s="9"/>
      <c r="F83" s="9"/>
    </row>
    <row r="84" spans="1:6" x14ac:dyDescent="0.25">
      <c r="A84" s="10" t="s">
        <v>78</v>
      </c>
      <c r="B84" s="9"/>
      <c r="C84" s="9"/>
      <c r="D84" s="9">
        <f t="shared" si="12"/>
        <v>0</v>
      </c>
      <c r="E84" s="9"/>
      <c r="F84" s="9"/>
    </row>
    <row r="85" spans="1:6" x14ac:dyDescent="0.25">
      <c r="A85" s="10" t="s">
        <v>79</v>
      </c>
      <c r="B85" s="9"/>
      <c r="C85" s="9"/>
      <c r="D85" s="9">
        <f t="shared" si="12"/>
        <v>0</v>
      </c>
      <c r="E85" s="9"/>
      <c r="F85" s="9"/>
    </row>
    <row r="86" spans="1:6" x14ac:dyDescent="0.25">
      <c r="A86" s="7" t="s">
        <v>80</v>
      </c>
      <c r="B86" s="17"/>
      <c r="C86" s="17"/>
      <c r="D86" s="9">
        <f t="shared" si="12"/>
        <v>0</v>
      </c>
      <c r="E86" s="9"/>
      <c r="F86" s="9"/>
    </row>
    <row r="87" spans="1:6" x14ac:dyDescent="0.25">
      <c r="A87" s="10" t="s">
        <v>81</v>
      </c>
      <c r="B87" s="9"/>
      <c r="C87" s="9"/>
      <c r="D87" s="9">
        <f t="shared" si="12"/>
        <v>0</v>
      </c>
      <c r="E87" s="9"/>
      <c r="F87" s="9"/>
    </row>
    <row r="88" spans="1:6" s="21" customFormat="1" x14ac:dyDescent="0.25">
      <c r="A88" s="20" t="s">
        <v>82</v>
      </c>
      <c r="B88" s="34">
        <f>+B89+B92</f>
        <v>1018715219</v>
      </c>
      <c r="C88" s="34"/>
      <c r="D88" s="34">
        <f>+D89+D92</f>
        <v>1018715219</v>
      </c>
      <c r="E88" s="17"/>
      <c r="F88" s="17"/>
    </row>
    <row r="89" spans="1:6" s="21" customFormat="1" x14ac:dyDescent="0.25">
      <c r="A89" s="22" t="s">
        <v>9</v>
      </c>
      <c r="B89" s="17">
        <f>+B90+B91</f>
        <v>811715219</v>
      </c>
      <c r="C89" s="17"/>
      <c r="D89" s="17">
        <f>SUM(D90:D91)</f>
        <v>811715219</v>
      </c>
      <c r="E89" s="17"/>
      <c r="F89" s="17"/>
    </row>
    <row r="90" spans="1:6" x14ac:dyDescent="0.25">
      <c r="A90" s="23" t="s">
        <v>83</v>
      </c>
      <c r="B90" s="9">
        <v>400715219</v>
      </c>
      <c r="C90" s="9"/>
      <c r="D90" s="9">
        <f t="shared" ref="D90:D93" si="13">+B90-C90</f>
        <v>400715219</v>
      </c>
      <c r="E90" s="9"/>
      <c r="F90" s="9"/>
    </row>
    <row r="91" spans="1:6" x14ac:dyDescent="0.25">
      <c r="A91" s="23" t="s">
        <v>14</v>
      </c>
      <c r="B91" s="24">
        <v>411000000</v>
      </c>
      <c r="C91" s="24"/>
      <c r="D91" s="9">
        <f t="shared" si="13"/>
        <v>411000000</v>
      </c>
      <c r="E91" s="9"/>
      <c r="F91" s="9"/>
    </row>
    <row r="92" spans="1:6" s="21" customFormat="1" x14ac:dyDescent="0.25">
      <c r="A92" s="22" t="s">
        <v>15</v>
      </c>
      <c r="B92" s="17">
        <f>+B93</f>
        <v>207000000</v>
      </c>
      <c r="C92" s="17"/>
      <c r="D92" s="9">
        <f t="shared" si="13"/>
        <v>207000000</v>
      </c>
      <c r="E92" s="17"/>
      <c r="F92" s="17"/>
    </row>
    <row r="93" spans="1:6" x14ac:dyDescent="0.25">
      <c r="A93" s="23" t="s">
        <v>18</v>
      </c>
      <c r="B93" s="9">
        <v>207000000</v>
      </c>
      <c r="C93" s="9"/>
      <c r="D93" s="9">
        <f t="shared" si="13"/>
        <v>207000000</v>
      </c>
      <c r="E93" s="9"/>
      <c r="F93" s="9"/>
    </row>
    <row r="94" spans="1:6" x14ac:dyDescent="0.25">
      <c r="A94" s="20" t="s">
        <v>84</v>
      </c>
      <c r="B94" s="34">
        <f>+B95+B100+B106+B110+B112</f>
        <v>193583012</v>
      </c>
      <c r="C94" s="34">
        <f t="shared" ref="C94:D94" si="14">+C95+C100+C106+C110+C112</f>
        <v>0</v>
      </c>
      <c r="D94" s="34">
        <f t="shared" si="14"/>
        <v>193583012</v>
      </c>
      <c r="E94" s="36"/>
      <c r="F94" s="9"/>
    </row>
    <row r="95" spans="1:6" x14ac:dyDescent="0.25">
      <c r="A95" s="22" t="s">
        <v>9</v>
      </c>
      <c r="B95" s="17">
        <f>SUM(B96:B99)</f>
        <v>47084000</v>
      </c>
      <c r="C95" s="17">
        <f>SUM(C96:C99)</f>
        <v>8974000</v>
      </c>
      <c r="D95" s="17">
        <f>SUM(D96:D99)</f>
        <v>56058000</v>
      </c>
      <c r="E95" s="9"/>
      <c r="F95" s="9"/>
    </row>
    <row r="96" spans="1:6" x14ac:dyDescent="0.25">
      <c r="A96" s="23" t="s">
        <v>10</v>
      </c>
      <c r="B96" s="9">
        <v>35800000</v>
      </c>
      <c r="C96" s="9">
        <v>10550000</v>
      </c>
      <c r="D96" s="9">
        <f>+B96+C96</f>
        <v>46350000</v>
      </c>
      <c r="E96" s="9"/>
      <c r="F96" s="9"/>
    </row>
    <row r="97" spans="1:6" x14ac:dyDescent="0.25">
      <c r="A97" s="23" t="s">
        <v>11</v>
      </c>
      <c r="B97" s="9">
        <v>1582000</v>
      </c>
      <c r="C97" s="9">
        <v>-598000</v>
      </c>
      <c r="D97" s="9">
        <f t="shared" ref="D97:D98" si="15">+B97+C97</f>
        <v>984000</v>
      </c>
      <c r="E97" s="9"/>
      <c r="F97" s="9"/>
    </row>
    <row r="98" spans="1:6" x14ac:dyDescent="0.25">
      <c r="A98" s="23" t="s">
        <v>96</v>
      </c>
      <c r="B98" s="9"/>
      <c r="C98" s="9">
        <v>3500000</v>
      </c>
      <c r="D98" s="9">
        <f t="shared" si="15"/>
        <v>3500000</v>
      </c>
      <c r="E98" s="9"/>
      <c r="F98" s="9"/>
    </row>
    <row r="99" spans="1:6" x14ac:dyDescent="0.25">
      <c r="A99" s="23" t="s">
        <v>14</v>
      </c>
      <c r="B99" s="9">
        <v>9702000</v>
      </c>
      <c r="C99" s="9">
        <v>-4478000</v>
      </c>
      <c r="D99" s="9">
        <f>+B99+C99</f>
        <v>5224000</v>
      </c>
      <c r="E99" s="9"/>
      <c r="F99" s="9"/>
    </row>
    <row r="100" spans="1:6" x14ac:dyDescent="0.25">
      <c r="A100" s="22" t="s">
        <v>15</v>
      </c>
      <c r="B100" s="17">
        <f>SUM(B101:B105)</f>
        <v>21721012</v>
      </c>
      <c r="C100" s="17">
        <f>SUM(C101:C105)</f>
        <v>-7954000</v>
      </c>
      <c r="D100" s="17">
        <f>SUM(D101:D105)</f>
        <v>13767012</v>
      </c>
      <c r="E100" s="9"/>
      <c r="F100" s="9"/>
    </row>
    <row r="101" spans="1:6" x14ac:dyDescent="0.25">
      <c r="A101" s="23" t="s">
        <v>16</v>
      </c>
      <c r="B101" s="9">
        <v>2010000</v>
      </c>
      <c r="C101" s="9">
        <v>-426000</v>
      </c>
      <c r="D101" s="9">
        <f t="shared" ref="D101:D105" si="16">+B101+C101</f>
        <v>1584000</v>
      </c>
      <c r="E101" s="9"/>
      <c r="F101" s="9"/>
    </row>
    <row r="102" spans="1:6" x14ac:dyDescent="0.25">
      <c r="A102" s="23" t="s">
        <v>18</v>
      </c>
      <c r="B102" s="9">
        <v>6000000</v>
      </c>
      <c r="C102" s="9">
        <v>-300000</v>
      </c>
      <c r="D102" s="9">
        <f t="shared" si="16"/>
        <v>5700000</v>
      </c>
      <c r="E102" s="9"/>
      <c r="F102" s="9"/>
    </row>
    <row r="103" spans="1:6" x14ac:dyDescent="0.25">
      <c r="A103" s="23" t="s">
        <v>20</v>
      </c>
      <c r="B103" s="9">
        <v>3328600</v>
      </c>
      <c r="C103" s="9">
        <v>700000</v>
      </c>
      <c r="D103" s="9">
        <f>+B103+C103</f>
        <v>4028600</v>
      </c>
      <c r="E103" s="9"/>
      <c r="F103" s="9"/>
    </row>
    <row r="104" spans="1:6" x14ac:dyDescent="0.25">
      <c r="A104" s="23" t="s">
        <v>98</v>
      </c>
      <c r="B104" s="9"/>
      <c r="C104" s="9">
        <v>75000</v>
      </c>
      <c r="D104" s="9">
        <f>+B104+C104</f>
        <v>75000</v>
      </c>
      <c r="E104" s="9"/>
      <c r="F104" s="9"/>
    </row>
    <row r="105" spans="1:6" ht="30.75" thickBot="1" x14ac:dyDescent="0.3">
      <c r="A105" s="25" t="s">
        <v>23</v>
      </c>
      <c r="B105" s="9">
        <v>10382412</v>
      </c>
      <c r="C105" s="9">
        <v>-8003000</v>
      </c>
      <c r="D105" s="9">
        <f t="shared" si="16"/>
        <v>2379412</v>
      </c>
      <c r="E105" s="9">
        <v>0</v>
      </c>
      <c r="F105" s="9"/>
    </row>
    <row r="106" spans="1:6" ht="15.75" thickBot="1" x14ac:dyDescent="0.3">
      <c r="A106" s="26" t="s">
        <v>25</v>
      </c>
      <c r="B106" s="17">
        <f>+B108</f>
        <v>4400000</v>
      </c>
      <c r="C106" s="17">
        <f>SUM(C107:C109)</f>
        <v>380000</v>
      </c>
      <c r="D106" s="17">
        <f>SUM(D107:D109)</f>
        <v>4780000</v>
      </c>
      <c r="E106" s="9"/>
      <c r="F106" s="9"/>
    </row>
    <row r="107" spans="1:6" x14ac:dyDescent="0.25">
      <c r="A107" s="23" t="s">
        <v>95</v>
      </c>
      <c r="B107" s="17"/>
      <c r="C107" s="9">
        <v>600000</v>
      </c>
      <c r="D107" s="9">
        <f>+B107+C107</f>
        <v>600000</v>
      </c>
      <c r="E107" s="9"/>
      <c r="F107" s="9"/>
    </row>
    <row r="108" spans="1:6" ht="30" x14ac:dyDescent="0.25">
      <c r="A108" s="25" t="s">
        <v>32</v>
      </c>
      <c r="B108" s="9">
        <v>4400000</v>
      </c>
      <c r="C108" s="9">
        <v>-300000</v>
      </c>
      <c r="D108" s="9">
        <f>+B108+C108</f>
        <v>4100000</v>
      </c>
      <c r="E108" s="9"/>
      <c r="F108" s="9"/>
    </row>
    <row r="109" spans="1:6" x14ac:dyDescent="0.25">
      <c r="A109" s="23" t="s">
        <v>97</v>
      </c>
      <c r="B109" s="9"/>
      <c r="C109" s="9">
        <v>80000</v>
      </c>
      <c r="D109" s="9">
        <f>+B109+C109</f>
        <v>80000</v>
      </c>
      <c r="E109" s="9"/>
      <c r="F109" s="9"/>
    </row>
    <row r="110" spans="1:6" x14ac:dyDescent="0.25">
      <c r="A110" s="27" t="s">
        <v>35</v>
      </c>
      <c r="B110" s="17">
        <f>+B111</f>
        <v>118878000</v>
      </c>
      <c r="C110" s="17">
        <f>+C111</f>
        <v>0</v>
      </c>
      <c r="D110" s="17">
        <f>+D111</f>
        <v>118878000</v>
      </c>
      <c r="E110" s="9"/>
      <c r="F110" s="9"/>
    </row>
    <row r="111" spans="1:6" ht="15.75" thickBot="1" x14ac:dyDescent="0.3">
      <c r="A111" s="28" t="s">
        <v>85</v>
      </c>
      <c r="B111" s="9">
        <v>118878000</v>
      </c>
      <c r="C111" s="9"/>
      <c r="D111" s="9">
        <f t="shared" ref="D111" si="17">+B111-C111</f>
        <v>118878000</v>
      </c>
      <c r="E111" s="9"/>
      <c r="F111" s="9"/>
    </row>
    <row r="112" spans="1:6" ht="15.75" thickBot="1" x14ac:dyDescent="0.3">
      <c r="A112" s="26" t="s">
        <v>51</v>
      </c>
      <c r="B112" s="17">
        <f>+B113</f>
        <v>1500000</v>
      </c>
      <c r="C112" s="17">
        <f>+C113</f>
        <v>-1400000</v>
      </c>
      <c r="D112" s="17">
        <f>+D113</f>
        <v>100000</v>
      </c>
      <c r="E112" s="9"/>
      <c r="F112" s="9"/>
    </row>
    <row r="113" spans="1:6" x14ac:dyDescent="0.25">
      <c r="A113" s="23" t="s">
        <v>52</v>
      </c>
      <c r="B113" s="9">
        <v>1500000</v>
      </c>
      <c r="C113" s="9">
        <v>-1400000</v>
      </c>
      <c r="D113" s="9">
        <f>+B113+C113</f>
        <v>100000</v>
      </c>
      <c r="E113" s="9"/>
      <c r="F113" s="9"/>
    </row>
    <row r="114" spans="1:6" x14ac:dyDescent="0.25">
      <c r="A114" s="22"/>
      <c r="B114" s="9"/>
      <c r="C114" s="9"/>
      <c r="D114" s="9"/>
      <c r="E114" s="9"/>
      <c r="F114" s="9"/>
    </row>
    <row r="115" spans="1:6" hidden="1" x14ac:dyDescent="0.25">
      <c r="A115" s="10"/>
      <c r="B115" s="9"/>
      <c r="C115" s="9"/>
      <c r="D115" s="9"/>
      <c r="E115" s="9"/>
      <c r="F115" s="9"/>
    </row>
    <row r="116" spans="1:6" x14ac:dyDescent="0.25">
      <c r="A116" s="29" t="s">
        <v>86</v>
      </c>
      <c r="B116" s="30">
        <f>+B13+B88+B94</f>
        <v>5897016059</v>
      </c>
      <c r="C116" s="30">
        <f>SUM(C89:C113)</f>
        <v>0</v>
      </c>
      <c r="D116" s="30">
        <f>+D13+D88+D94</f>
        <v>5897016059</v>
      </c>
    </row>
    <row r="117" spans="1:6" x14ac:dyDescent="0.25">
      <c r="B117" s="2"/>
      <c r="C117" s="2"/>
      <c r="D117" s="31"/>
    </row>
    <row r="118" spans="1:6" x14ac:dyDescent="0.25">
      <c r="A118" s="1" t="s">
        <v>87</v>
      </c>
      <c r="B118" s="31"/>
      <c r="C118" s="31"/>
      <c r="D118" s="31"/>
    </row>
    <row r="119" spans="1:6" x14ac:dyDescent="0.25">
      <c r="A119" s="1" t="s">
        <v>88</v>
      </c>
    </row>
    <row r="120" spans="1:6" x14ac:dyDescent="0.25">
      <c r="A120" s="1" t="s">
        <v>89</v>
      </c>
    </row>
    <row r="121" spans="1:6" x14ac:dyDescent="0.25">
      <c r="A121" s="1" t="s">
        <v>90</v>
      </c>
    </row>
    <row r="122" spans="1:6" x14ac:dyDescent="0.25">
      <c r="A122" s="1" t="s">
        <v>91</v>
      </c>
    </row>
    <row r="123" spans="1:6" x14ac:dyDescent="0.25">
      <c r="A123" s="1" t="s">
        <v>92</v>
      </c>
    </row>
    <row r="124" spans="1:6" x14ac:dyDescent="0.25">
      <c r="A124" s="1" t="s">
        <v>93</v>
      </c>
    </row>
    <row r="127" spans="1:6" x14ac:dyDescent="0.25">
      <c r="A127" s="1" t="s">
        <v>100</v>
      </c>
      <c r="B127" s="1" t="s">
        <v>101</v>
      </c>
      <c r="C127" s="37" t="s">
        <v>103</v>
      </c>
      <c r="D127" s="37"/>
    </row>
    <row r="128" spans="1:6" x14ac:dyDescent="0.25">
      <c r="A128" s="1" t="s">
        <v>105</v>
      </c>
      <c r="B128" s="1" t="s">
        <v>102</v>
      </c>
      <c r="C128" s="38" t="s">
        <v>104</v>
      </c>
      <c r="D128" s="37"/>
    </row>
  </sheetData>
  <mergeCells count="8">
    <mergeCell ref="A10:A11"/>
    <mergeCell ref="B10:B11"/>
    <mergeCell ref="D10:D11"/>
    <mergeCell ref="A4:D4"/>
    <mergeCell ref="A5:D5"/>
    <mergeCell ref="A6:D6"/>
    <mergeCell ref="A7:D7"/>
    <mergeCell ref="A8:D8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Jeovanny Perez Corcino</cp:lastModifiedBy>
  <cp:lastPrinted>2026-02-03T19:16:10Z</cp:lastPrinted>
  <dcterms:created xsi:type="dcterms:W3CDTF">2026-01-07T13:54:22Z</dcterms:created>
  <dcterms:modified xsi:type="dcterms:W3CDTF">2026-03-24T16:49:56Z</dcterms:modified>
</cp:coreProperties>
</file>